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Olga\Desktop\БЮДЖЕТ\Бюджет 2023\проект бюджета\документы в СД к письму\"/>
    </mc:Choice>
  </mc:AlternateContent>
  <bookViews>
    <workbookView xWindow="7575" yWindow="705" windowWidth="15315" windowHeight="799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M49" i="1" l="1"/>
  <c r="M51" i="1"/>
  <c r="M41" i="1"/>
  <c r="N41" i="1" s="1"/>
  <c r="O41" i="1" s="1"/>
  <c r="N37" i="1"/>
  <c r="O37" i="1" s="1"/>
  <c r="N35" i="1"/>
  <c r="O35" i="1" s="1"/>
  <c r="N33" i="1"/>
  <c r="O33" i="1" s="1"/>
  <c r="N27" i="1"/>
  <c r="O27" i="1" s="1"/>
  <c r="O26" i="1"/>
  <c r="L53" i="1"/>
  <c r="L50" i="1"/>
  <c r="L51" i="1" l="1"/>
  <c r="L52" i="1"/>
  <c r="L48" i="1"/>
  <c r="L42" i="1"/>
  <c r="L41" i="1"/>
  <c r="L39" i="1"/>
  <c r="L38" i="1"/>
  <c r="L22" i="1"/>
  <c r="L33" i="1"/>
  <c r="L27" i="1"/>
  <c r="L26" i="1"/>
  <c r="L25" i="1"/>
  <c r="L24" i="1"/>
  <c r="L23" i="1"/>
  <c r="L18" i="1"/>
  <c r="L17" i="1"/>
  <c r="K56" i="1"/>
  <c r="M56" i="1"/>
  <c r="N56" i="1"/>
  <c r="O56" i="1"/>
  <c r="J56" i="1"/>
  <c r="L56" i="1" l="1"/>
</calcChain>
</file>

<file path=xl/sharedStrings.xml><?xml version="1.0" encoding="utf-8"?>
<sst xmlns="http://schemas.openxmlformats.org/spreadsheetml/2006/main" count="152" uniqueCount="102">
  <si>
    <t>Финансовый орган</t>
  </si>
  <si>
    <t>Наименование бюджета (публично-правового образования)</t>
  </si>
  <si>
    <t>Единица измерения</t>
  </si>
  <si>
    <t>руб.</t>
  </si>
  <si>
    <t>№ п/п</t>
  </si>
  <si>
    <t>Наименование главного администратора доходов</t>
  </si>
  <si>
    <t>Классификация доходов бюджетов</t>
  </si>
  <si>
    <t>Прогноз доходов бюджета на текущий финансовый год</t>
  </si>
  <si>
    <t>Прогноз доходов бюджета</t>
  </si>
  <si>
    <t>Код  главного администратора доходов</t>
  </si>
  <si>
    <t>Код бюджетной классификации</t>
  </si>
  <si>
    <t>Наименование кода бюджетной классификации</t>
  </si>
  <si>
    <t>На очередной финансовый год</t>
  </si>
  <si>
    <t>На первый год  планового периода</t>
  </si>
  <si>
    <t>На второй год  планового периода</t>
  </si>
  <si>
    <t>Федеральная налоговая служба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</si>
  <si>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</si>
  <si>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</si>
  <si>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</si>
  <si>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</si>
  <si>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</si>
  <si>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Федеральное казначейство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</si>
  <si>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</si>
  <si>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</si>
  <si>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</si>
  <si>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</si>
  <si>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</si>
  <si>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</si>
  <si>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</si>
  <si>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001</t>
  </si>
  <si>
    <t>Администрация МО "Новодевяткинское сельское поселение"</t>
  </si>
  <si>
    <t>Прочие доходы от оказания платных услуг (работ) получателями средств бюджетов сельских поселений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</si>
  <si>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</si>
  <si>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Субсидии бюджетам сельских поселений на софинансирование капитальных вложений в объекты муниципальной собственности</t>
  </si>
  <si>
    <t>Прочие субсидии бюджетам сельских поселений</t>
  </si>
  <si>
    <t>Субвенции бюджетам сельских поселений на выполнение передаваемых полномочий субъектов Российской Федерации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</si>
  <si>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</si>
  <si>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Прочие безвозмездные поступления в бюджеты сельских поселений</t>
  </si>
  <si>
    <t>1 01 02030 01 3000 110</t>
  </si>
  <si>
    <t>Субсидии бюджетам сельских поселений на реализацию программ формирования современной городской среды</t>
  </si>
  <si>
    <t>Начальник отдела финансов ____________________________О.И.Осолодкина</t>
  </si>
  <si>
    <t>1 01 02010 01 1000 110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</si>
  <si>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</si>
  <si>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1 01 02010 01 2100 110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</si>
  <si>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</si>
  <si>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1 01 02010 01 3000 110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</si>
  <si>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</si>
  <si>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1 01 02010 01 5000 110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</si>
  <si>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</si>
  <si>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1 01 02020 01 1000 110</t>
  </si>
  <si>
    <t>1 01 02020 01 2100 110</t>
  </si>
  <si>
    <t>1 01 02030 01 1000 110</t>
  </si>
  <si>
    <t>1 01 02030 01 2100 110</t>
  </si>
  <si>
    <t>1 05 03010 01 1000 110</t>
  </si>
  <si>
    <t>1 06 01030 10 1000 110</t>
  </si>
  <si>
    <t>1 06 01030 10 2100 110</t>
  </si>
  <si>
    <t>1 06 01030 10 5000 110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</si>
  <si>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(уплата процентов, начисленных на суммы излишне взысканных (уплаченных) платежей, а также при нарушении сроков их возврата)</t>
  </si>
  <si>
    <t>1 06 06033 10 1000 110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</si>
  <si>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</si>
  <si>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1 06 06033 10 2100 110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</si>
  <si>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</si>
  <si>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1 06 06043 10 1000 110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</si>
  <si>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</si>
  <si>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1 06 06043 10 2100 110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</si>
  <si>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</si>
  <si>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100</t>
  </si>
  <si>
    <t>1 03 02231 01 0000 110</t>
  </si>
  <si>
    <t>1 03 02241 01 0000 110</t>
  </si>
  <si>
    <t>1 03 02251 01 0000 110</t>
  </si>
  <si>
    <t>1 03 02261 01 0000 110</t>
  </si>
  <si>
    <t>1 11 05025 10 0000 120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</si>
  <si>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</si>
  <si>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1 11 09045 10 0000 120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</si>
  <si>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</si>
  <si>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1 13 01995 10 0000 130</t>
  </si>
  <si>
    <t>1 14 02053 10 0000 410</t>
  </si>
  <si>
    <t>1 16 02020 02 0000 140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</si>
  <si>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</si>
  <si>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2 02 16001 10 0000 150</t>
  </si>
  <si>
    <t>Дотации бюджетам сельских поселений на выравнивание бюджетной обеспеченности из бюджетов муниципальных районов</t>
  </si>
  <si>
    <t>2 02 20077 10 0000 150</t>
  </si>
  <si>
    <t>2 02 25555 10 0000 150</t>
  </si>
  <si>
    <t>2 02 29999 10 0000 150</t>
  </si>
  <si>
    <t>2 02 30024 10 0000 150</t>
  </si>
  <si>
    <t>2 02 35118 10 0000 150</t>
  </si>
  <si>
    <t>2 07 05030 10 0000 150</t>
  </si>
  <si>
    <t>итого</t>
  </si>
  <si>
    <t xml:space="preserve">                                                           Реестр источников доходов бюджета</t>
  </si>
  <si>
    <t>Бюджет МО "Новодевяткинское сельское поселение"</t>
  </si>
  <si>
    <t>1 16 07010 10 0000 140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</si>
  <si>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</si>
  <si>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 xml:space="preserve">                                                на  2023 год и плановый период  2024 и 2025 годов</t>
  </si>
  <si>
    <t>Кассовые поступления в текущем финансовом году (по состоянию на 01.10.2022)</t>
  </si>
  <si>
    <t>Оценка исполнения за 2022 год (текущий финансовый год)</t>
  </si>
  <si>
    <t xml:space="preserve">  Налог на доходы физических лиц части суммы налога, превышающей 650 000 рублей, относящейся к части налоговой базы, превышающей 5 000 000 рублей (сумма платежа (перерасчеты, недоимка и задолженность по соответствующему платежу, в том числе по отмененному)</t>
  </si>
  <si>
    <t xml:space="preserve">  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(пени по соответствующему платежу)</t>
  </si>
  <si>
    <t xml:space="preserve"> 1 01 02080 01 1000 110</t>
  </si>
  <si>
    <t xml:space="preserve"> 1 01 02080 01 2100 110</t>
  </si>
  <si>
    <t>2 02 49999 10 0000 150</t>
  </si>
  <si>
    <t>Прочие межбюджетные трансферты, передаваемые бюджетам сельских поселений</t>
  </si>
  <si>
    <t>Комитет финансов администрации МО  "Всеволожский муниципальный район" Ленинградской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</si>
</sst>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₽_-;\-* #,##0.00\ _₽_-;_-* &quot;-&quot;??\ _₽_-;_-@_-"/>
    <numFmt numFmtId="165" formatCode="?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sz val="11"/>
      <color theme="1"/>
      <name val="Tempus Sans ITC"/>
      <family val="5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0" fillId="0" borderId="0" xfId="0"/>
    <xf numFmtId="0" fontId="3" fillId="0" borderId="0" xfId="0" applyFont="1" applyBorder="1" applyAlignment="1">
      <alignment vertical="top" wrapText="1"/>
    </xf>
    <xf numFmtId="49" fontId="7" fillId="0" borderId="1" xfId="0" applyNumberFormat="1" applyFont="1" applyBorder="1" applyAlignment="1">
      <alignment horizontal="center" vertical="center" wrapText="1"/>
    </xf>
    <xf numFmtId="164" fontId="6" fillId="0" borderId="1" xfId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/>
    <xf numFmtId="0" fontId="0" fillId="0" borderId="0" xfId="0" applyBorder="1"/>
    <xf numFmtId="0" fontId="3" fillId="0" borderId="0" xfId="0" applyFont="1" applyAlignment="1">
      <alignment vertical="top" wrapText="1"/>
    </xf>
    <xf numFmtId="0" fontId="7" fillId="0" borderId="1" xfId="0" applyFont="1" applyBorder="1" applyAlignment="1">
      <alignment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9" fillId="0" borderId="0" xfId="0" applyFont="1"/>
    <xf numFmtId="49" fontId="8" fillId="0" borderId="1" xfId="0" applyNumberFormat="1" applyFont="1" applyBorder="1" applyAlignment="1" applyProtection="1">
      <alignment horizontal="center" vertical="center" wrapText="1"/>
    </xf>
    <xf numFmtId="165" fontId="8" fillId="0" borderId="1" xfId="0" applyNumberFormat="1" applyFont="1" applyBorder="1" applyAlignment="1" applyProtection="1">
      <alignment horizontal="left" vertical="center" wrapText="1"/>
    </xf>
    <xf numFmtId="4" fontId="8" fillId="0" borderId="1" xfId="0" applyNumberFormat="1" applyFont="1" applyBorder="1" applyAlignment="1" applyProtection="1">
      <alignment horizontal="right" vertical="center" wrapText="1"/>
    </xf>
    <xf numFmtId="49" fontId="8" fillId="0" borderId="1" xfId="0" applyNumberFormat="1" applyFont="1" applyBorder="1" applyAlignment="1" applyProtection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Border="1"/>
    <xf numFmtId="164" fontId="6" fillId="0" borderId="1" xfId="0" applyNumberFormat="1" applyFont="1" applyBorder="1"/>
    <xf numFmtId="0" fontId="6" fillId="0" borderId="1" xfId="0" applyFont="1" applyBorder="1" applyAlignment="1">
      <alignment vertical="center"/>
    </xf>
    <xf numFmtId="164" fontId="11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/>
    <xf numFmtId="0" fontId="9" fillId="0" borderId="0" xfId="0" applyFont="1" applyAlignment="1"/>
    <xf numFmtId="0" fontId="6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top" wrapText="1"/>
    </xf>
    <xf numFmtId="0" fontId="0" fillId="0" borderId="0" xfId="0"/>
    <xf numFmtId="0" fontId="2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horizont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top"/>
    </xf>
    <xf numFmtId="0" fontId="12" fillId="0" borderId="0" xfId="0" applyFont="1" applyAlignment="1"/>
    <xf numFmtId="0" fontId="0" fillId="0" borderId="1" xfId="0" applyBorder="1" applyAlignment="1">
      <alignment vertical="center"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6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/>
    </xf>
    <xf numFmtId="164" fontId="11" fillId="0" borderId="0" xfId="0" applyNumberFormat="1" applyFont="1" applyBorder="1" applyAlignment="1">
      <alignment horizontal="center"/>
    </xf>
    <xf numFmtId="14" fontId="13" fillId="0" borderId="0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8"/>
  <sheetViews>
    <sheetView tabSelected="1" topLeftCell="A42" workbookViewId="0">
      <selection activeCell="A56" sqref="A56:I56"/>
    </sheetView>
  </sheetViews>
  <sheetFormatPr defaultRowHeight="15" x14ac:dyDescent="0.25"/>
  <cols>
    <col min="1" max="1" width="3.42578125" customWidth="1"/>
    <col min="2" max="2" width="9.140625" hidden="1" customWidth="1"/>
    <col min="3" max="3" width="10.140625" bestFit="1" customWidth="1"/>
    <col min="4" max="4" width="4.140625" customWidth="1"/>
    <col min="5" max="5" width="9.140625" hidden="1" customWidth="1"/>
    <col min="6" max="6" width="1.42578125" customWidth="1"/>
    <col min="7" max="7" width="7.42578125" customWidth="1"/>
    <col min="8" max="8" width="18.42578125" customWidth="1"/>
    <col min="9" max="9" width="50.140625" customWidth="1"/>
    <col min="10" max="10" width="14.28515625" customWidth="1"/>
    <col min="11" max="11" width="14.140625" customWidth="1"/>
    <col min="12" max="12" width="14.7109375" customWidth="1"/>
    <col min="13" max="13" width="14.5703125" customWidth="1"/>
    <col min="14" max="14" width="14" customWidth="1"/>
    <col min="15" max="15" width="13.85546875" customWidth="1"/>
  </cols>
  <sheetData>
    <row r="1" spans="1:31" ht="15.75" customHeight="1" x14ac:dyDescent="0.25">
      <c r="A1" s="35"/>
      <c r="B1" s="35"/>
      <c r="C1" s="35"/>
      <c r="D1" s="35"/>
      <c r="E1" s="35"/>
      <c r="F1" s="35"/>
      <c r="G1" s="35"/>
      <c r="H1" s="35"/>
      <c r="I1" s="58" t="s">
        <v>88</v>
      </c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</row>
    <row r="2" spans="1:31" ht="15.75" x14ac:dyDescent="0.25">
      <c r="A2" s="35"/>
      <c r="B2" s="35"/>
      <c r="C2" s="35"/>
      <c r="D2" s="35"/>
      <c r="E2" s="35"/>
      <c r="F2" s="35"/>
      <c r="G2" s="35"/>
      <c r="H2" s="35"/>
      <c r="I2" s="59" t="s">
        <v>92</v>
      </c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</row>
    <row r="3" spans="1:31" ht="15.75" x14ac:dyDescent="0.25">
      <c r="B3" s="36"/>
      <c r="C3" s="36"/>
      <c r="D3" s="36"/>
      <c r="F3" s="36"/>
      <c r="G3" s="36"/>
      <c r="H3" s="36"/>
      <c r="I3" s="14"/>
      <c r="J3" s="16"/>
      <c r="K3" s="39"/>
      <c r="L3" s="39"/>
      <c r="M3" s="36"/>
      <c r="N3" s="36"/>
      <c r="O3" s="4"/>
      <c r="P3" s="36"/>
      <c r="Q3" s="36"/>
      <c r="R3" s="36"/>
      <c r="S3" s="36"/>
      <c r="T3" s="36"/>
      <c r="U3" s="36"/>
      <c r="V3" s="38"/>
      <c r="W3" s="38"/>
      <c r="X3" s="3"/>
      <c r="Y3" s="2"/>
    </row>
    <row r="4" spans="1:31" ht="15" customHeight="1" x14ac:dyDescent="0.25">
      <c r="A4" s="40" t="s">
        <v>0</v>
      </c>
      <c r="B4" s="40"/>
      <c r="C4" s="40"/>
      <c r="D4" s="40"/>
      <c r="E4" s="40"/>
      <c r="F4" s="40"/>
      <c r="G4" s="40"/>
      <c r="H4" s="40"/>
      <c r="I4" s="47" t="s">
        <v>101</v>
      </c>
      <c r="J4" s="47"/>
      <c r="K4" s="47"/>
      <c r="L4" s="47"/>
      <c r="M4" s="47"/>
      <c r="N4" s="47"/>
      <c r="O4" s="47"/>
      <c r="P4" s="47"/>
      <c r="Q4" s="47"/>
      <c r="R4" s="47"/>
      <c r="S4" s="36"/>
      <c r="T4" s="36"/>
      <c r="U4" s="36"/>
      <c r="V4" s="36"/>
      <c r="W4" s="36"/>
      <c r="X4" s="36"/>
      <c r="Y4" s="38"/>
    </row>
    <row r="5" spans="1:31" ht="15" customHeight="1" x14ac:dyDescent="0.25">
      <c r="A5" s="40"/>
      <c r="B5" s="40"/>
      <c r="C5" s="40"/>
      <c r="D5" s="40"/>
      <c r="E5" s="40"/>
      <c r="F5" s="40"/>
      <c r="G5" s="40"/>
      <c r="H5" s="40"/>
      <c r="I5" s="47"/>
      <c r="J5" s="47"/>
      <c r="K5" s="47"/>
      <c r="L5" s="47"/>
      <c r="M5" s="47"/>
      <c r="N5" s="47"/>
      <c r="O5" s="47"/>
      <c r="P5" s="47"/>
      <c r="Q5" s="47"/>
      <c r="R5" s="47"/>
      <c r="S5" s="36"/>
      <c r="T5" s="36"/>
      <c r="U5" s="36"/>
      <c r="V5" s="36"/>
      <c r="W5" s="36"/>
      <c r="X5" s="36"/>
      <c r="Y5" s="38"/>
    </row>
    <row r="6" spans="1:31" ht="27.75" customHeight="1" x14ac:dyDescent="0.25">
      <c r="A6" s="37" t="s">
        <v>1</v>
      </c>
      <c r="B6" s="37"/>
      <c r="C6" s="37"/>
      <c r="D6" s="37"/>
      <c r="E6" s="37"/>
      <c r="F6" s="37"/>
      <c r="G6" s="37"/>
      <c r="H6" s="37"/>
      <c r="I6" s="48" t="s">
        <v>89</v>
      </c>
      <c r="J6" s="48"/>
      <c r="K6" s="48"/>
      <c r="L6" s="48"/>
      <c r="M6" s="48"/>
      <c r="N6" s="48"/>
      <c r="O6" s="48"/>
      <c r="P6" s="48"/>
      <c r="Q6" s="48"/>
      <c r="R6" s="48"/>
      <c r="S6" s="36"/>
      <c r="T6" s="36"/>
      <c r="U6" s="36"/>
      <c r="V6" s="36"/>
      <c r="W6" s="36"/>
      <c r="X6" s="36"/>
      <c r="Y6" s="2"/>
    </row>
    <row r="7" spans="1:31" ht="15.75" x14ac:dyDescent="0.3">
      <c r="A7" s="40" t="s">
        <v>2</v>
      </c>
      <c r="B7" s="40"/>
      <c r="C7" s="40"/>
      <c r="D7" s="40"/>
      <c r="E7" s="40"/>
      <c r="F7" s="40"/>
      <c r="G7" s="40"/>
      <c r="H7" s="40"/>
      <c r="I7" s="49" t="s">
        <v>3</v>
      </c>
      <c r="J7" s="49"/>
      <c r="K7" s="49"/>
      <c r="L7" s="49"/>
      <c r="M7" s="49"/>
      <c r="N7" s="49"/>
      <c r="O7" s="49"/>
      <c r="P7" s="49"/>
      <c r="Q7" s="49"/>
      <c r="R7" s="49"/>
      <c r="S7" s="38"/>
      <c r="T7" s="38"/>
      <c r="U7" s="36"/>
      <c r="V7" s="36"/>
      <c r="W7" s="36"/>
      <c r="X7" s="36"/>
      <c r="Y7" s="2"/>
    </row>
    <row r="8" spans="1:31" ht="6.75" customHeight="1" x14ac:dyDescent="0.25">
      <c r="A8" s="52"/>
      <c r="B8" s="52"/>
      <c r="D8" s="52"/>
      <c r="E8" s="52"/>
      <c r="F8" s="52"/>
      <c r="G8" s="52"/>
      <c r="H8" s="52"/>
      <c r="I8" s="15"/>
      <c r="J8" s="15"/>
      <c r="K8" s="1"/>
      <c r="L8" s="5"/>
      <c r="M8" s="36"/>
      <c r="N8" s="36"/>
      <c r="O8" s="36"/>
      <c r="P8" s="36"/>
      <c r="Q8" s="36"/>
      <c r="R8" s="36"/>
      <c r="S8" s="36"/>
      <c r="T8" s="36"/>
      <c r="U8" s="36"/>
      <c r="V8" s="36"/>
      <c r="W8" s="38"/>
      <c r="X8" s="38"/>
      <c r="Y8" s="2"/>
    </row>
    <row r="9" spans="1:31" x14ac:dyDescent="0.25">
      <c r="A9" s="43" t="s">
        <v>4</v>
      </c>
      <c r="B9" s="44"/>
      <c r="C9" s="45" t="s">
        <v>5</v>
      </c>
      <c r="D9" s="45"/>
      <c r="E9" s="45"/>
      <c r="F9" s="45"/>
      <c r="G9" s="45" t="s">
        <v>6</v>
      </c>
      <c r="H9" s="45"/>
      <c r="I9" s="45"/>
      <c r="J9" s="45" t="s">
        <v>7</v>
      </c>
      <c r="K9" s="45" t="s">
        <v>93</v>
      </c>
      <c r="L9" s="45" t="s">
        <v>94</v>
      </c>
      <c r="M9" s="45" t="s">
        <v>8</v>
      </c>
      <c r="N9" s="45"/>
      <c r="O9" s="45"/>
      <c r="P9" s="51"/>
      <c r="Q9" s="38"/>
      <c r="R9" s="38"/>
      <c r="S9" s="38"/>
      <c r="T9" s="38"/>
      <c r="U9" s="38"/>
      <c r="V9" s="38"/>
      <c r="W9" s="38"/>
      <c r="X9" s="38"/>
      <c r="Y9" s="38"/>
    </row>
    <row r="10" spans="1:31" ht="15" customHeight="1" x14ac:dyDescent="0.25">
      <c r="A10" s="44"/>
      <c r="B10" s="44"/>
      <c r="C10" s="45"/>
      <c r="D10" s="45"/>
      <c r="E10" s="45"/>
      <c r="F10" s="45"/>
      <c r="G10" s="45"/>
      <c r="H10" s="45"/>
      <c r="I10" s="45"/>
      <c r="J10" s="45"/>
      <c r="K10" s="50"/>
      <c r="L10" s="50"/>
      <c r="M10" s="45"/>
      <c r="N10" s="45"/>
      <c r="O10" s="45"/>
      <c r="P10" s="51"/>
      <c r="Q10" s="38"/>
      <c r="R10" s="38"/>
      <c r="S10" s="38"/>
      <c r="T10" s="38"/>
      <c r="U10" s="38"/>
      <c r="V10" s="38"/>
      <c r="W10" s="38"/>
      <c r="X10" s="38"/>
      <c r="Y10" s="38"/>
    </row>
    <row r="11" spans="1:31" ht="6.75" customHeight="1" x14ac:dyDescent="0.25">
      <c r="A11" s="44"/>
      <c r="B11" s="44"/>
      <c r="C11" s="45"/>
      <c r="D11" s="45"/>
      <c r="E11" s="45"/>
      <c r="F11" s="45"/>
      <c r="G11" s="45"/>
      <c r="H11" s="45"/>
      <c r="I11" s="45"/>
      <c r="J11" s="45"/>
      <c r="K11" s="50"/>
      <c r="L11" s="50"/>
      <c r="M11" s="45"/>
      <c r="N11" s="45"/>
      <c r="O11" s="45"/>
      <c r="P11" s="51"/>
      <c r="Q11" s="38"/>
      <c r="R11" s="38"/>
      <c r="S11" s="38"/>
      <c r="T11" s="38"/>
      <c r="U11" s="38"/>
      <c r="V11" s="38"/>
      <c r="W11" s="38"/>
      <c r="X11" s="38"/>
      <c r="Y11" s="38"/>
    </row>
    <row r="12" spans="1:31" ht="35.25" customHeight="1" x14ac:dyDescent="0.25">
      <c r="A12" s="44"/>
      <c r="B12" s="44"/>
      <c r="C12" s="45"/>
      <c r="D12" s="45"/>
      <c r="E12" s="45"/>
      <c r="F12" s="45"/>
      <c r="G12" s="46" t="s">
        <v>9</v>
      </c>
      <c r="H12" s="45" t="s">
        <v>10</v>
      </c>
      <c r="I12" s="45" t="s">
        <v>11</v>
      </c>
      <c r="J12" s="45"/>
      <c r="K12" s="50"/>
      <c r="L12" s="50"/>
      <c r="M12" s="45" t="s">
        <v>12</v>
      </c>
      <c r="N12" s="45" t="s">
        <v>13</v>
      </c>
      <c r="O12" s="45" t="s">
        <v>14</v>
      </c>
      <c r="P12" s="41"/>
      <c r="Q12" s="42"/>
      <c r="R12" s="42"/>
      <c r="S12" s="42"/>
      <c r="T12" s="42"/>
      <c r="U12" s="42"/>
      <c r="V12" s="42"/>
      <c r="W12" s="42"/>
      <c r="X12" s="42"/>
      <c r="Y12" s="2"/>
    </row>
    <row r="13" spans="1:31" ht="15.75" hidden="1" customHeight="1" thickBot="1" x14ac:dyDescent="0.25">
      <c r="A13" s="44"/>
      <c r="B13" s="44"/>
      <c r="C13" s="45"/>
      <c r="D13" s="45"/>
      <c r="E13" s="45"/>
      <c r="F13" s="45"/>
      <c r="G13" s="46"/>
      <c r="H13" s="45"/>
      <c r="I13" s="45"/>
      <c r="J13" s="45"/>
      <c r="K13" s="50"/>
      <c r="L13" s="50"/>
      <c r="M13" s="45"/>
      <c r="N13" s="45"/>
      <c r="O13" s="45"/>
      <c r="P13" s="41"/>
      <c r="Q13" s="42"/>
      <c r="R13" s="42"/>
      <c r="S13" s="42"/>
      <c r="T13" s="42"/>
      <c r="U13" s="42"/>
      <c r="V13" s="42"/>
      <c r="W13" s="42"/>
      <c r="X13" s="42"/>
      <c r="Y13" s="2"/>
    </row>
    <row r="14" spans="1:31" ht="45.75" customHeight="1" x14ac:dyDescent="0.25">
      <c r="A14" s="44"/>
      <c r="B14" s="44"/>
      <c r="C14" s="45"/>
      <c r="D14" s="45"/>
      <c r="E14" s="45"/>
      <c r="F14" s="45"/>
      <c r="G14" s="46"/>
      <c r="H14" s="45"/>
      <c r="I14" s="45"/>
      <c r="J14" s="45"/>
      <c r="K14" s="50"/>
      <c r="L14" s="50"/>
      <c r="M14" s="45"/>
      <c r="N14" s="45"/>
      <c r="O14" s="45"/>
      <c r="P14" s="41"/>
      <c r="Q14" s="42"/>
      <c r="R14" s="42"/>
      <c r="S14" s="42"/>
      <c r="T14" s="42"/>
      <c r="U14" s="42"/>
      <c r="V14" s="42"/>
      <c r="W14" s="42"/>
      <c r="X14" s="42"/>
      <c r="Y14" s="2"/>
    </row>
    <row r="15" spans="1:31" s="14" customFormat="1" ht="19.5" customHeight="1" x14ac:dyDescent="0.25">
      <c r="A15" s="30">
        <v>1</v>
      </c>
      <c r="B15" s="30"/>
      <c r="C15" s="55">
        <v>2</v>
      </c>
      <c r="D15" s="56"/>
      <c r="E15" s="56"/>
      <c r="F15" s="57"/>
      <c r="G15" s="13">
        <v>3</v>
      </c>
      <c r="H15" s="13">
        <v>4</v>
      </c>
      <c r="I15" s="13">
        <v>5</v>
      </c>
      <c r="J15" s="13">
        <v>6</v>
      </c>
      <c r="K15" s="13">
        <v>7</v>
      </c>
      <c r="L15" s="13">
        <v>8</v>
      </c>
      <c r="M15" s="13">
        <v>9</v>
      </c>
      <c r="N15" s="13">
        <v>10</v>
      </c>
      <c r="O15" s="13">
        <v>11</v>
      </c>
      <c r="P15" s="12"/>
      <c r="Q15" s="10"/>
      <c r="R15" s="10"/>
      <c r="S15" s="10"/>
      <c r="T15" s="10"/>
      <c r="U15" s="10"/>
      <c r="V15" s="10"/>
      <c r="W15" s="10"/>
      <c r="X15" s="10"/>
      <c r="Y15" s="11"/>
    </row>
    <row r="16" spans="1:31" ht="75.75" customHeight="1" x14ac:dyDescent="0.25">
      <c r="A16" s="34">
        <v>1</v>
      </c>
      <c r="B16" s="34"/>
      <c r="C16" s="34" t="s">
        <v>21</v>
      </c>
      <c r="D16" s="34"/>
      <c r="E16" s="34"/>
      <c r="F16" s="34"/>
      <c r="G16" s="9">
        <v>182</v>
      </c>
      <c r="H16" s="21" t="s">
        <v>41</v>
      </c>
      <c r="I16" s="22" t="s">
        <v>42</v>
      </c>
      <c r="J16" s="23">
        <v>31772000</v>
      </c>
      <c r="K16" s="7">
        <v>24664198.370000001</v>
      </c>
      <c r="L16" s="7">
        <v>32789106.609999999</v>
      </c>
      <c r="M16" s="18">
        <v>33907000</v>
      </c>
      <c r="N16" s="18">
        <v>34377000</v>
      </c>
      <c r="O16" s="7">
        <v>34977000</v>
      </c>
      <c r="P16" s="41"/>
      <c r="Q16" s="42"/>
      <c r="R16" s="42"/>
      <c r="S16" s="42"/>
      <c r="T16" s="42"/>
      <c r="U16" s="42"/>
      <c r="V16" s="42"/>
      <c r="W16" s="42"/>
      <c r="X16" s="42"/>
      <c r="Y16" s="38"/>
    </row>
    <row r="17" spans="1:25" ht="69" customHeight="1" x14ac:dyDescent="0.25">
      <c r="A17" s="34">
        <v>2</v>
      </c>
      <c r="B17" s="34"/>
      <c r="C17" s="34" t="s">
        <v>21</v>
      </c>
      <c r="D17" s="34"/>
      <c r="E17" s="34"/>
      <c r="F17" s="34"/>
      <c r="G17" s="9">
        <v>182</v>
      </c>
      <c r="H17" s="21" t="s">
        <v>43</v>
      </c>
      <c r="I17" s="22" t="s">
        <v>44</v>
      </c>
      <c r="J17" s="23">
        <v>20000</v>
      </c>
      <c r="K17" s="7">
        <v>21356.62</v>
      </c>
      <c r="L17" s="7">
        <f>K17</f>
        <v>21356.62</v>
      </c>
      <c r="M17" s="7">
        <v>50000</v>
      </c>
      <c r="N17" s="7">
        <v>50000</v>
      </c>
      <c r="O17" s="7">
        <v>50000</v>
      </c>
      <c r="P17" s="41"/>
      <c r="Q17" s="42"/>
      <c r="R17" s="42"/>
      <c r="S17" s="42"/>
      <c r="T17" s="42"/>
      <c r="U17" s="42"/>
      <c r="V17" s="42"/>
      <c r="W17" s="42"/>
      <c r="X17" s="42"/>
      <c r="Y17" s="38"/>
    </row>
    <row r="18" spans="1:25" ht="85.5" customHeight="1" x14ac:dyDescent="0.25">
      <c r="A18" s="34">
        <v>3</v>
      </c>
      <c r="B18" s="34"/>
      <c r="C18" s="34" t="s">
        <v>21</v>
      </c>
      <c r="D18" s="34"/>
      <c r="E18" s="34"/>
      <c r="F18" s="34"/>
      <c r="G18" s="9">
        <v>182</v>
      </c>
      <c r="H18" s="21" t="s">
        <v>45</v>
      </c>
      <c r="I18" s="22" t="s">
        <v>46</v>
      </c>
      <c r="J18" s="23">
        <v>30000</v>
      </c>
      <c r="K18" s="7">
        <v>17771.349999999999</v>
      </c>
      <c r="L18" s="7">
        <f>J18</f>
        <v>30000</v>
      </c>
      <c r="M18" s="7">
        <v>20000</v>
      </c>
      <c r="N18" s="7">
        <v>50000</v>
      </c>
      <c r="O18" s="7">
        <v>50000</v>
      </c>
      <c r="P18" s="41"/>
      <c r="Q18" s="42"/>
      <c r="R18" s="42"/>
      <c r="S18" s="42"/>
      <c r="T18" s="42"/>
      <c r="U18" s="42"/>
      <c r="V18" s="42"/>
      <c r="W18" s="42"/>
      <c r="X18" s="42"/>
      <c r="Y18" s="38"/>
    </row>
    <row r="19" spans="1:25" ht="86.25" customHeight="1" x14ac:dyDescent="0.25">
      <c r="A19" s="34">
        <v>4</v>
      </c>
      <c r="B19" s="34"/>
      <c r="C19" s="34" t="s">
        <v>21</v>
      </c>
      <c r="D19" s="34"/>
      <c r="E19" s="34"/>
      <c r="F19" s="34"/>
      <c r="G19" s="9">
        <v>182</v>
      </c>
      <c r="H19" s="21" t="s">
        <v>47</v>
      </c>
      <c r="I19" s="22" t="s">
        <v>48</v>
      </c>
      <c r="J19" s="23">
        <v>1000</v>
      </c>
      <c r="K19" s="7">
        <v>0</v>
      </c>
      <c r="L19" s="7">
        <v>0</v>
      </c>
      <c r="M19" s="19">
        <v>1000</v>
      </c>
      <c r="N19" s="19">
        <v>1000</v>
      </c>
      <c r="O19" s="19">
        <v>1000</v>
      </c>
      <c r="P19" s="41"/>
      <c r="Q19" s="42"/>
      <c r="R19" s="42"/>
      <c r="S19" s="42"/>
      <c r="T19" s="42"/>
      <c r="U19" s="42"/>
      <c r="V19" s="42"/>
      <c r="W19" s="42"/>
      <c r="X19" s="42"/>
      <c r="Y19" s="38"/>
    </row>
    <row r="20" spans="1:25" ht="99" customHeight="1" x14ac:dyDescent="0.25">
      <c r="A20" s="34">
        <v>5</v>
      </c>
      <c r="B20" s="34"/>
      <c r="C20" s="34" t="s">
        <v>15</v>
      </c>
      <c r="D20" s="34"/>
      <c r="E20" s="34"/>
      <c r="F20" s="34"/>
      <c r="G20" s="9">
        <v>182</v>
      </c>
      <c r="H20" s="21" t="s">
        <v>49</v>
      </c>
      <c r="I20" s="22" t="s">
        <v>16</v>
      </c>
      <c r="J20" s="23">
        <v>20000</v>
      </c>
      <c r="K20" s="7">
        <v>-18071.259999999998</v>
      </c>
      <c r="L20" s="7">
        <v>0</v>
      </c>
      <c r="M20" s="18"/>
      <c r="N20" s="18"/>
      <c r="O20" s="18"/>
      <c r="P20" s="41"/>
      <c r="Q20" s="42"/>
      <c r="R20" s="42"/>
      <c r="S20" s="42"/>
      <c r="T20" s="42"/>
      <c r="U20" s="42"/>
      <c r="V20" s="42"/>
      <c r="W20" s="42"/>
      <c r="X20" s="42"/>
      <c r="Y20" s="2"/>
    </row>
    <row r="21" spans="1:25" ht="16.5" customHeight="1" x14ac:dyDescent="0.25">
      <c r="A21" s="30">
        <v>1</v>
      </c>
      <c r="B21" s="30"/>
      <c r="C21" s="55">
        <v>2</v>
      </c>
      <c r="D21" s="56"/>
      <c r="E21" s="56"/>
      <c r="F21" s="57"/>
      <c r="G21" s="31">
        <v>3</v>
      </c>
      <c r="H21" s="31">
        <v>4</v>
      </c>
      <c r="I21" s="31">
        <v>5</v>
      </c>
      <c r="J21" s="31">
        <v>6</v>
      </c>
      <c r="K21" s="31">
        <v>7</v>
      </c>
      <c r="L21" s="31">
        <v>8</v>
      </c>
      <c r="M21" s="31">
        <v>9</v>
      </c>
      <c r="N21" s="31">
        <v>10</v>
      </c>
      <c r="O21" s="31">
        <v>11</v>
      </c>
      <c r="P21" s="41"/>
      <c r="Q21" s="42"/>
      <c r="R21" s="42"/>
      <c r="S21" s="42"/>
      <c r="T21" s="42"/>
      <c r="U21" s="42"/>
      <c r="V21" s="42"/>
      <c r="W21" s="42"/>
      <c r="X21" s="42"/>
      <c r="Y21" s="2"/>
    </row>
    <row r="22" spans="1:25" ht="83.25" customHeight="1" x14ac:dyDescent="0.25">
      <c r="A22" s="64">
        <v>6</v>
      </c>
      <c r="B22" s="65"/>
      <c r="C22" s="60" t="s">
        <v>15</v>
      </c>
      <c r="D22" s="67"/>
      <c r="E22" s="67"/>
      <c r="F22" s="66"/>
      <c r="G22" s="9">
        <v>182</v>
      </c>
      <c r="H22" s="21" t="s">
        <v>50</v>
      </c>
      <c r="I22" s="22" t="s">
        <v>17</v>
      </c>
      <c r="J22" s="23">
        <v>1000</v>
      </c>
      <c r="K22" s="7">
        <v>458.94</v>
      </c>
      <c r="L22" s="7">
        <f>K22</f>
        <v>458.94</v>
      </c>
      <c r="M22" s="7"/>
      <c r="N22" s="7"/>
      <c r="O22" s="7"/>
    </row>
    <row r="23" spans="1:25" ht="53.25" customHeight="1" x14ac:dyDescent="0.25">
      <c r="A23" s="60">
        <v>7</v>
      </c>
      <c r="B23" s="66"/>
      <c r="C23" s="34" t="s">
        <v>15</v>
      </c>
      <c r="D23" s="34"/>
      <c r="E23" s="34"/>
      <c r="F23" s="34"/>
      <c r="G23" s="9">
        <v>182</v>
      </c>
      <c r="H23" s="21" t="s">
        <v>51</v>
      </c>
      <c r="I23" s="24" t="s">
        <v>18</v>
      </c>
      <c r="J23" s="23">
        <v>350000</v>
      </c>
      <c r="K23" s="7">
        <v>602548.53</v>
      </c>
      <c r="L23" s="7">
        <f>800000</f>
        <v>800000</v>
      </c>
      <c r="M23" s="7">
        <v>700000</v>
      </c>
      <c r="N23" s="7">
        <v>700000</v>
      </c>
      <c r="O23" s="7">
        <v>700000</v>
      </c>
    </row>
    <row r="24" spans="1:25" ht="45" customHeight="1" x14ac:dyDescent="0.25">
      <c r="A24" s="60">
        <v>8</v>
      </c>
      <c r="B24" s="66"/>
      <c r="C24" s="34" t="s">
        <v>15</v>
      </c>
      <c r="D24" s="34"/>
      <c r="E24" s="34"/>
      <c r="F24" s="34"/>
      <c r="G24" s="9">
        <v>182</v>
      </c>
      <c r="H24" s="21" t="s">
        <v>52</v>
      </c>
      <c r="I24" s="24" t="s">
        <v>19</v>
      </c>
      <c r="J24" s="23">
        <v>5000</v>
      </c>
      <c r="K24" s="7">
        <v>11320.11</v>
      </c>
      <c r="L24" s="7">
        <f>K24</f>
        <v>11320.11</v>
      </c>
      <c r="M24" s="7">
        <v>15000</v>
      </c>
      <c r="N24" s="7">
        <v>15000</v>
      </c>
      <c r="O24" s="7">
        <v>15000</v>
      </c>
    </row>
    <row r="25" spans="1:25" s="32" customFormat="1" ht="54.75" customHeight="1" x14ac:dyDescent="0.25">
      <c r="A25" s="60">
        <v>9</v>
      </c>
      <c r="B25" s="66"/>
      <c r="C25" s="34" t="s">
        <v>15</v>
      </c>
      <c r="D25" s="34"/>
      <c r="E25" s="34"/>
      <c r="F25" s="34"/>
      <c r="G25" s="9">
        <v>182</v>
      </c>
      <c r="H25" s="21" t="s">
        <v>38</v>
      </c>
      <c r="I25" s="24" t="s">
        <v>20</v>
      </c>
      <c r="J25" s="23">
        <v>1000</v>
      </c>
      <c r="K25" s="7">
        <v>3331.77</v>
      </c>
      <c r="L25" s="7">
        <f>K25</f>
        <v>3331.77</v>
      </c>
      <c r="M25" s="7">
        <v>5000</v>
      </c>
      <c r="N25" s="7">
        <v>5000</v>
      </c>
      <c r="O25" s="7">
        <v>5000</v>
      </c>
    </row>
    <row r="26" spans="1:25" s="32" customFormat="1" ht="65.25" customHeight="1" x14ac:dyDescent="0.25">
      <c r="A26" s="60">
        <v>10</v>
      </c>
      <c r="B26" s="66"/>
      <c r="C26" s="34" t="s">
        <v>15</v>
      </c>
      <c r="D26" s="34"/>
      <c r="E26" s="34"/>
      <c r="F26" s="34"/>
      <c r="G26" s="9">
        <v>182</v>
      </c>
      <c r="H26" s="21" t="s">
        <v>97</v>
      </c>
      <c r="I26" s="24" t="s">
        <v>95</v>
      </c>
      <c r="J26" s="23"/>
      <c r="K26" s="7">
        <v>143508.73000000001</v>
      </c>
      <c r="L26" s="7">
        <f>K26</f>
        <v>143508.73000000001</v>
      </c>
      <c r="M26" s="7">
        <v>100000</v>
      </c>
      <c r="N26" s="7">
        <v>100000</v>
      </c>
      <c r="O26" s="7">
        <f>N26</f>
        <v>100000</v>
      </c>
    </row>
    <row r="27" spans="1:25" ht="71.25" customHeight="1" x14ac:dyDescent="0.25">
      <c r="A27" s="60">
        <v>11</v>
      </c>
      <c r="B27" s="66"/>
      <c r="C27" s="34" t="s">
        <v>15</v>
      </c>
      <c r="D27" s="34"/>
      <c r="E27" s="34"/>
      <c r="F27" s="34"/>
      <c r="G27" s="9">
        <v>182</v>
      </c>
      <c r="H27" s="21" t="s">
        <v>98</v>
      </c>
      <c r="I27" s="24" t="s">
        <v>96</v>
      </c>
      <c r="J27" s="23"/>
      <c r="K27" s="7">
        <v>917.22</v>
      </c>
      <c r="L27" s="7">
        <f>K27</f>
        <v>917.22</v>
      </c>
      <c r="M27" s="7">
        <v>2000</v>
      </c>
      <c r="N27" s="7">
        <f>M27</f>
        <v>2000</v>
      </c>
      <c r="O27" s="7">
        <f>N27</f>
        <v>2000</v>
      </c>
    </row>
    <row r="28" spans="1:25" ht="40.5" customHeight="1" x14ac:dyDescent="0.25">
      <c r="A28" s="60">
        <v>12</v>
      </c>
      <c r="B28" s="66"/>
      <c r="C28" s="34" t="s">
        <v>15</v>
      </c>
      <c r="D28" s="34"/>
      <c r="E28" s="34"/>
      <c r="F28" s="34"/>
      <c r="G28" s="9">
        <v>182</v>
      </c>
      <c r="H28" s="63" t="s">
        <v>53</v>
      </c>
      <c r="I28" s="24" t="s">
        <v>26</v>
      </c>
      <c r="J28" s="23"/>
      <c r="K28" s="7">
        <v>625.5</v>
      </c>
      <c r="L28" s="7">
        <v>0</v>
      </c>
      <c r="M28" s="7">
        <v>0</v>
      </c>
      <c r="N28" s="7">
        <v>0</v>
      </c>
      <c r="O28" s="7">
        <v>0</v>
      </c>
    </row>
    <row r="29" spans="1:25" ht="57.75" customHeight="1" x14ac:dyDescent="0.25">
      <c r="A29" s="60">
        <v>13</v>
      </c>
      <c r="B29" s="66"/>
      <c r="C29" s="34" t="s">
        <v>15</v>
      </c>
      <c r="D29" s="34"/>
      <c r="E29" s="34"/>
      <c r="F29" s="34"/>
      <c r="G29" s="9">
        <v>182</v>
      </c>
      <c r="H29" s="21" t="s">
        <v>54</v>
      </c>
      <c r="I29" s="24" t="s">
        <v>27</v>
      </c>
      <c r="J29" s="23">
        <v>4020400</v>
      </c>
      <c r="K29" s="7">
        <v>1811830.39</v>
      </c>
      <c r="L29" s="7">
        <v>3780871.74</v>
      </c>
      <c r="M29" s="7">
        <v>4950000</v>
      </c>
      <c r="N29" s="7">
        <v>5050000</v>
      </c>
      <c r="O29" s="7">
        <v>5350000</v>
      </c>
    </row>
    <row r="30" spans="1:25" ht="41.25" customHeight="1" x14ac:dyDescent="0.25">
      <c r="A30" s="60">
        <v>14</v>
      </c>
      <c r="B30" s="66"/>
      <c r="C30" s="34" t="s">
        <v>15</v>
      </c>
      <c r="D30" s="34"/>
      <c r="E30" s="34"/>
      <c r="F30" s="34"/>
      <c r="G30" s="9">
        <v>182</v>
      </c>
      <c r="H30" s="21" t="s">
        <v>55</v>
      </c>
      <c r="I30" s="24" t="s">
        <v>28</v>
      </c>
      <c r="J30" s="23">
        <v>50000</v>
      </c>
      <c r="K30" s="7">
        <v>38515.26</v>
      </c>
      <c r="L30" s="7">
        <v>50000</v>
      </c>
      <c r="M30" s="7">
        <v>50000</v>
      </c>
      <c r="N30" s="7">
        <v>50000</v>
      </c>
      <c r="O30" s="7">
        <v>50000</v>
      </c>
    </row>
    <row r="31" spans="1:25" ht="63.75" customHeight="1" x14ac:dyDescent="0.25">
      <c r="A31" s="60">
        <v>14</v>
      </c>
      <c r="B31" s="66"/>
      <c r="C31" s="34" t="s">
        <v>15</v>
      </c>
      <c r="D31" s="34"/>
      <c r="E31" s="34"/>
      <c r="F31" s="34"/>
      <c r="G31" s="9">
        <v>182</v>
      </c>
      <c r="H31" s="21" t="s">
        <v>56</v>
      </c>
      <c r="I31" s="22" t="s">
        <v>57</v>
      </c>
      <c r="J31" s="23">
        <v>100000</v>
      </c>
      <c r="K31" s="7">
        <v>-0.41</v>
      </c>
      <c r="L31" s="7">
        <v>-0.41</v>
      </c>
      <c r="M31" s="7"/>
      <c r="N31" s="7"/>
      <c r="O31" s="7"/>
    </row>
    <row r="32" spans="1:25" ht="46.5" customHeight="1" x14ac:dyDescent="0.25">
      <c r="A32" s="60">
        <v>15</v>
      </c>
      <c r="B32" s="66"/>
      <c r="C32" s="34" t="s">
        <v>15</v>
      </c>
      <c r="D32" s="34"/>
      <c r="E32" s="34"/>
      <c r="F32" s="34"/>
      <c r="G32" s="9">
        <v>182</v>
      </c>
      <c r="H32" s="21" t="s">
        <v>58</v>
      </c>
      <c r="I32" s="24" t="s">
        <v>59</v>
      </c>
      <c r="J32" s="23">
        <v>42447400</v>
      </c>
      <c r="K32" s="7">
        <v>29627809.34</v>
      </c>
      <c r="L32" s="7">
        <v>43000000</v>
      </c>
      <c r="M32" s="7">
        <v>44155000</v>
      </c>
      <c r="N32" s="7">
        <v>44385000</v>
      </c>
      <c r="O32" s="7">
        <v>44685000</v>
      </c>
    </row>
    <row r="33" spans="1:15" ht="39.75" customHeight="1" x14ac:dyDescent="0.25">
      <c r="A33" s="60">
        <v>16</v>
      </c>
      <c r="B33" s="66"/>
      <c r="C33" s="34" t="s">
        <v>15</v>
      </c>
      <c r="D33" s="34"/>
      <c r="E33" s="34"/>
      <c r="F33" s="34"/>
      <c r="G33" s="9">
        <v>182</v>
      </c>
      <c r="H33" s="21" t="s">
        <v>60</v>
      </c>
      <c r="I33" s="24" t="s">
        <v>61</v>
      </c>
      <c r="J33" s="23">
        <v>100000</v>
      </c>
      <c r="K33" s="7">
        <v>359628.67</v>
      </c>
      <c r="L33" s="7">
        <f>K33</f>
        <v>359628.67</v>
      </c>
      <c r="M33" s="7">
        <v>500000</v>
      </c>
      <c r="N33" s="7">
        <f>M33</f>
        <v>500000</v>
      </c>
      <c r="O33" s="7">
        <f>N33</f>
        <v>500000</v>
      </c>
    </row>
    <row r="34" spans="1:15" ht="18.75" customHeight="1" x14ac:dyDescent="0.25">
      <c r="A34" s="30">
        <v>1</v>
      </c>
      <c r="B34" s="30"/>
      <c r="C34" s="55">
        <v>2</v>
      </c>
      <c r="D34" s="56"/>
      <c r="E34" s="56"/>
      <c r="F34" s="57"/>
      <c r="G34" s="31">
        <v>3</v>
      </c>
      <c r="H34" s="31">
        <v>4</v>
      </c>
      <c r="I34" s="31">
        <v>5</v>
      </c>
      <c r="J34" s="31">
        <v>6</v>
      </c>
      <c r="K34" s="31">
        <v>7</v>
      </c>
      <c r="L34" s="31">
        <v>8</v>
      </c>
      <c r="M34" s="31">
        <v>9</v>
      </c>
      <c r="N34" s="31">
        <v>10</v>
      </c>
      <c r="O34" s="31">
        <v>11</v>
      </c>
    </row>
    <row r="35" spans="1:15" ht="52.5" customHeight="1" x14ac:dyDescent="0.25">
      <c r="A35" s="60">
        <v>17</v>
      </c>
      <c r="B35" s="66"/>
      <c r="C35" s="34" t="s">
        <v>15</v>
      </c>
      <c r="D35" s="34"/>
      <c r="E35" s="34"/>
      <c r="F35" s="34"/>
      <c r="G35" s="9">
        <v>182</v>
      </c>
      <c r="H35" s="21" t="s">
        <v>62</v>
      </c>
      <c r="I35" s="24" t="s">
        <v>63</v>
      </c>
      <c r="J35" s="23">
        <v>2100000</v>
      </c>
      <c r="K35" s="7">
        <v>827894.53</v>
      </c>
      <c r="L35" s="7">
        <v>2100000</v>
      </c>
      <c r="M35" s="7">
        <v>1100000</v>
      </c>
      <c r="N35" s="7">
        <f>M35</f>
        <v>1100000</v>
      </c>
      <c r="O35" s="7">
        <f>N35</f>
        <v>1100000</v>
      </c>
    </row>
    <row r="36" spans="1:15" ht="37.5" customHeight="1" x14ac:dyDescent="0.25">
      <c r="A36" s="60">
        <v>18</v>
      </c>
      <c r="B36" s="66"/>
      <c r="C36" s="34" t="s">
        <v>15</v>
      </c>
      <c r="D36" s="34"/>
      <c r="E36" s="34"/>
      <c r="F36" s="34"/>
      <c r="G36" s="9">
        <v>182</v>
      </c>
      <c r="H36" s="21" t="s">
        <v>64</v>
      </c>
      <c r="I36" s="24" t="s">
        <v>65</v>
      </c>
      <c r="J36" s="23">
        <v>20000</v>
      </c>
      <c r="K36" s="7">
        <v>3442.03</v>
      </c>
      <c r="L36" s="7">
        <v>10000</v>
      </c>
      <c r="M36" s="7">
        <v>5000</v>
      </c>
      <c r="N36" s="7">
        <v>5000</v>
      </c>
      <c r="O36" s="7">
        <v>5000</v>
      </c>
    </row>
    <row r="37" spans="1:15" ht="78" customHeight="1" x14ac:dyDescent="0.25">
      <c r="A37" s="34">
        <v>19</v>
      </c>
      <c r="B37" s="34"/>
      <c r="C37" s="34" t="s">
        <v>21</v>
      </c>
      <c r="D37" s="34"/>
      <c r="E37" s="34"/>
      <c r="F37" s="34"/>
      <c r="G37" s="6" t="s">
        <v>66</v>
      </c>
      <c r="H37" s="9" t="s">
        <v>67</v>
      </c>
      <c r="I37" s="17" t="s">
        <v>22</v>
      </c>
      <c r="J37" s="7">
        <v>200000</v>
      </c>
      <c r="K37" s="7">
        <v>350015.34</v>
      </c>
      <c r="L37" s="7">
        <v>397993.3</v>
      </c>
      <c r="M37" s="7">
        <v>360000</v>
      </c>
      <c r="N37" s="7">
        <f>M37</f>
        <v>360000</v>
      </c>
      <c r="O37" s="7">
        <f>N37</f>
        <v>360000</v>
      </c>
    </row>
    <row r="38" spans="1:15" ht="79.5" customHeight="1" x14ac:dyDescent="0.25">
      <c r="A38" s="34">
        <v>20</v>
      </c>
      <c r="B38" s="34"/>
      <c r="C38" s="34" t="s">
        <v>21</v>
      </c>
      <c r="D38" s="34"/>
      <c r="E38" s="34"/>
      <c r="F38" s="34"/>
      <c r="G38" s="6" t="s">
        <v>66</v>
      </c>
      <c r="H38" s="9" t="s">
        <v>68</v>
      </c>
      <c r="I38" s="17" t="s">
        <v>23</v>
      </c>
      <c r="J38" s="7">
        <v>2000</v>
      </c>
      <c r="K38" s="7">
        <v>1980.08</v>
      </c>
      <c r="L38" s="7">
        <f>K38</f>
        <v>1980.08</v>
      </c>
      <c r="M38" s="18">
        <v>34400</v>
      </c>
      <c r="N38" s="18">
        <v>5000</v>
      </c>
      <c r="O38" s="18">
        <v>5000</v>
      </c>
    </row>
    <row r="39" spans="1:15" ht="73.5" customHeight="1" x14ac:dyDescent="0.25">
      <c r="A39" s="34">
        <v>21</v>
      </c>
      <c r="B39" s="34"/>
      <c r="C39" s="34" t="s">
        <v>21</v>
      </c>
      <c r="D39" s="34"/>
      <c r="E39" s="34"/>
      <c r="F39" s="34"/>
      <c r="G39" s="6" t="s">
        <v>66</v>
      </c>
      <c r="H39" s="9" t="s">
        <v>69</v>
      </c>
      <c r="I39" s="17" t="s">
        <v>24</v>
      </c>
      <c r="J39" s="7">
        <v>250000</v>
      </c>
      <c r="K39" s="7">
        <v>402926.62</v>
      </c>
      <c r="L39" s="7">
        <f>K39</f>
        <v>402926.62</v>
      </c>
      <c r="M39" s="7">
        <v>450000</v>
      </c>
      <c r="N39" s="7">
        <v>156200</v>
      </c>
      <c r="O39" s="7">
        <v>184400</v>
      </c>
    </row>
    <row r="40" spans="1:15" ht="75" customHeight="1" x14ac:dyDescent="0.25">
      <c r="A40" s="34">
        <v>22</v>
      </c>
      <c r="B40" s="34"/>
      <c r="C40" s="34" t="s">
        <v>21</v>
      </c>
      <c r="D40" s="34"/>
      <c r="E40" s="34"/>
      <c r="F40" s="34"/>
      <c r="G40" s="6" t="s">
        <v>66</v>
      </c>
      <c r="H40" s="9" t="s">
        <v>70</v>
      </c>
      <c r="I40" s="17" t="s">
        <v>25</v>
      </c>
      <c r="J40" s="7">
        <v>18000</v>
      </c>
      <c r="K40" s="7">
        <v>-39072.400000000001</v>
      </c>
      <c r="L40" s="7">
        <v>0</v>
      </c>
      <c r="M40" s="7">
        <v>1000</v>
      </c>
      <c r="N40" s="7">
        <v>1000</v>
      </c>
      <c r="O40" s="7">
        <v>1000</v>
      </c>
    </row>
    <row r="41" spans="1:15" ht="45" customHeight="1" x14ac:dyDescent="0.25">
      <c r="A41" s="34">
        <v>23</v>
      </c>
      <c r="B41" s="34"/>
      <c r="C41" s="34" t="s">
        <v>30</v>
      </c>
      <c r="D41" s="34"/>
      <c r="E41" s="34"/>
      <c r="F41" s="34"/>
      <c r="G41" s="6" t="s">
        <v>29</v>
      </c>
      <c r="H41" s="9" t="s">
        <v>71</v>
      </c>
      <c r="I41" s="17" t="s">
        <v>72</v>
      </c>
      <c r="J41" s="7">
        <v>283402.2</v>
      </c>
      <c r="K41" s="7">
        <v>188934.8</v>
      </c>
      <c r="L41" s="7">
        <f>J41</f>
        <v>283402.2</v>
      </c>
      <c r="M41" s="7">
        <f>J41</f>
        <v>283402.2</v>
      </c>
      <c r="N41" s="7">
        <f>M41</f>
        <v>283402.2</v>
      </c>
      <c r="O41" s="7">
        <f>N41</f>
        <v>283402.2</v>
      </c>
    </row>
    <row r="42" spans="1:15" ht="63" customHeight="1" x14ac:dyDescent="0.25">
      <c r="A42" s="34">
        <v>24</v>
      </c>
      <c r="B42" s="34"/>
      <c r="C42" s="34" t="s">
        <v>30</v>
      </c>
      <c r="D42" s="34"/>
      <c r="E42" s="34"/>
      <c r="F42" s="34"/>
      <c r="G42" s="6" t="s">
        <v>29</v>
      </c>
      <c r="H42" s="9" t="s">
        <v>73</v>
      </c>
      <c r="I42" s="17" t="s">
        <v>74</v>
      </c>
      <c r="J42" s="7">
        <v>1639997.8</v>
      </c>
      <c r="K42" s="7">
        <v>1360342.58</v>
      </c>
      <c r="L42" s="7">
        <f>J42</f>
        <v>1639997.8</v>
      </c>
      <c r="M42" s="7">
        <v>1700400</v>
      </c>
      <c r="N42" s="7">
        <v>1800000</v>
      </c>
      <c r="O42" s="7">
        <v>2000000</v>
      </c>
    </row>
    <row r="43" spans="1:15" ht="24" customHeight="1" x14ac:dyDescent="0.25">
      <c r="A43" s="34">
        <v>25</v>
      </c>
      <c r="B43" s="34"/>
      <c r="C43" s="34" t="s">
        <v>30</v>
      </c>
      <c r="D43" s="34"/>
      <c r="E43" s="34"/>
      <c r="F43" s="34"/>
      <c r="G43" s="6" t="s">
        <v>29</v>
      </c>
      <c r="H43" s="9" t="s">
        <v>75</v>
      </c>
      <c r="I43" s="17" t="s">
        <v>31</v>
      </c>
      <c r="J43" s="7">
        <v>1769300</v>
      </c>
      <c r="K43" s="7">
        <v>1357437.97</v>
      </c>
      <c r="L43" s="7">
        <v>1671764</v>
      </c>
      <c r="M43" s="18">
        <v>1740000</v>
      </c>
      <c r="N43" s="18">
        <v>1850000</v>
      </c>
      <c r="O43" s="7">
        <v>2000000</v>
      </c>
    </row>
    <row r="44" spans="1:15" s="14" customFormat="1" ht="54.75" customHeight="1" x14ac:dyDescent="0.25">
      <c r="A44" s="34">
        <v>26</v>
      </c>
      <c r="B44" s="34"/>
      <c r="C44" s="34" t="s">
        <v>30</v>
      </c>
      <c r="D44" s="34"/>
      <c r="E44" s="34"/>
      <c r="F44" s="34"/>
      <c r="G44" s="6" t="s">
        <v>29</v>
      </c>
      <c r="H44" s="9" t="s">
        <v>76</v>
      </c>
      <c r="I44" s="17" t="s">
        <v>32</v>
      </c>
      <c r="J44" s="7">
        <v>7225026.6799999997</v>
      </c>
      <c r="K44" s="7">
        <v>1889836</v>
      </c>
      <c r="L44" s="7">
        <v>2414836</v>
      </c>
      <c r="M44" s="7">
        <v>10131150</v>
      </c>
      <c r="N44" s="7">
        <v>2000000</v>
      </c>
      <c r="O44" s="7">
        <v>0</v>
      </c>
    </row>
    <row r="45" spans="1:15" s="14" customFormat="1" ht="39" customHeight="1" x14ac:dyDescent="0.25">
      <c r="A45" s="34">
        <v>27</v>
      </c>
      <c r="B45" s="34"/>
      <c r="C45" s="34" t="s">
        <v>30</v>
      </c>
      <c r="D45" s="34"/>
      <c r="E45" s="34"/>
      <c r="F45" s="34"/>
      <c r="G45" s="6" t="s">
        <v>29</v>
      </c>
      <c r="H45" s="9" t="s">
        <v>77</v>
      </c>
      <c r="I45" s="17" t="s">
        <v>78</v>
      </c>
      <c r="J45" s="7">
        <v>80000</v>
      </c>
      <c r="K45" s="7">
        <v>67500</v>
      </c>
      <c r="L45" s="7">
        <v>80000</v>
      </c>
      <c r="M45" s="7">
        <v>85000</v>
      </c>
      <c r="N45" s="7">
        <v>85000</v>
      </c>
      <c r="O45" s="7">
        <v>85000</v>
      </c>
    </row>
    <row r="46" spans="1:15" s="14" customFormat="1" ht="34.5" customHeight="1" x14ac:dyDescent="0.25">
      <c r="A46" s="8">
        <v>28</v>
      </c>
      <c r="B46" s="8"/>
      <c r="C46" s="60" t="s">
        <v>30</v>
      </c>
      <c r="D46" s="61"/>
      <c r="E46" s="61"/>
      <c r="F46" s="62"/>
      <c r="G46" s="6" t="s">
        <v>29</v>
      </c>
      <c r="H46" s="9" t="s">
        <v>90</v>
      </c>
      <c r="I46" s="17" t="s">
        <v>91</v>
      </c>
      <c r="J46" s="7">
        <v>5000</v>
      </c>
      <c r="K46" s="7">
        <v>0</v>
      </c>
      <c r="L46" s="7"/>
      <c r="M46" s="7"/>
      <c r="N46" s="7"/>
      <c r="O46" s="7"/>
    </row>
    <row r="47" spans="1:15" s="32" customFormat="1" ht="19.5" customHeight="1" x14ac:dyDescent="0.25">
      <c r="A47" s="30">
        <v>1</v>
      </c>
      <c r="B47" s="30"/>
      <c r="C47" s="55">
        <v>2</v>
      </c>
      <c r="D47" s="56"/>
      <c r="E47" s="56"/>
      <c r="F47" s="57"/>
      <c r="G47" s="31">
        <v>3</v>
      </c>
      <c r="H47" s="31">
        <v>4</v>
      </c>
      <c r="I47" s="31">
        <v>5</v>
      </c>
      <c r="J47" s="31">
        <v>6</v>
      </c>
      <c r="K47" s="31">
        <v>7</v>
      </c>
      <c r="L47" s="31">
        <v>8</v>
      </c>
      <c r="M47" s="31">
        <v>9</v>
      </c>
      <c r="N47" s="31">
        <v>10</v>
      </c>
      <c r="O47" s="31">
        <v>11</v>
      </c>
    </row>
    <row r="48" spans="1:15" ht="38.25" customHeight="1" x14ac:dyDescent="0.25">
      <c r="A48" s="34">
        <v>29</v>
      </c>
      <c r="B48" s="34"/>
      <c r="C48" s="34" t="s">
        <v>30</v>
      </c>
      <c r="D48" s="34"/>
      <c r="E48" s="34"/>
      <c r="F48" s="34"/>
      <c r="G48" s="6" t="s">
        <v>29</v>
      </c>
      <c r="H48" s="9" t="s">
        <v>79</v>
      </c>
      <c r="I48" s="17" t="s">
        <v>80</v>
      </c>
      <c r="J48" s="7">
        <v>58595500</v>
      </c>
      <c r="K48" s="7">
        <v>52735950</v>
      </c>
      <c r="L48" s="7">
        <f>J48</f>
        <v>58595500</v>
      </c>
      <c r="M48" s="7">
        <v>54368400</v>
      </c>
      <c r="N48" s="7">
        <v>54733100</v>
      </c>
      <c r="O48" s="7">
        <v>54907600</v>
      </c>
    </row>
    <row r="49" spans="1:15" ht="33.75" customHeight="1" x14ac:dyDescent="0.25">
      <c r="A49" s="34">
        <v>30</v>
      </c>
      <c r="B49" s="34"/>
      <c r="C49" s="34" t="s">
        <v>30</v>
      </c>
      <c r="D49" s="34"/>
      <c r="E49" s="34"/>
      <c r="F49" s="34"/>
      <c r="G49" s="6" t="s">
        <v>29</v>
      </c>
      <c r="H49" s="9" t="s">
        <v>81</v>
      </c>
      <c r="I49" s="17" t="s">
        <v>33</v>
      </c>
      <c r="J49" s="7">
        <v>88058690</v>
      </c>
      <c r="K49" s="7">
        <v>73869708.209999993</v>
      </c>
      <c r="L49" s="7">
        <v>270620190</v>
      </c>
      <c r="M49" s="7">
        <f>54052800+42596600</f>
        <v>96649400</v>
      </c>
      <c r="N49" s="7">
        <v>35083100</v>
      </c>
      <c r="O49" s="7"/>
    </row>
    <row r="50" spans="1:15" ht="39.75" customHeight="1" x14ac:dyDescent="0.25">
      <c r="A50" s="8">
        <v>31</v>
      </c>
      <c r="B50" s="8"/>
      <c r="C50" s="34" t="s">
        <v>30</v>
      </c>
      <c r="D50" s="34"/>
      <c r="E50" s="34"/>
      <c r="F50" s="34"/>
      <c r="G50" s="6" t="s">
        <v>29</v>
      </c>
      <c r="H50" s="9" t="s">
        <v>82</v>
      </c>
      <c r="I50" s="17" t="s">
        <v>39</v>
      </c>
      <c r="J50" s="7">
        <v>2039072.7</v>
      </c>
      <c r="K50" s="7">
        <v>2039072.7</v>
      </c>
      <c r="L50" s="7">
        <f>K50</f>
        <v>2039072.7</v>
      </c>
      <c r="M50" s="7">
        <v>8000000</v>
      </c>
      <c r="N50" s="7">
        <v>0</v>
      </c>
      <c r="O50" s="7">
        <v>0</v>
      </c>
    </row>
    <row r="51" spans="1:15" ht="37.5" customHeight="1" x14ac:dyDescent="0.25">
      <c r="A51" s="8">
        <v>32</v>
      </c>
      <c r="B51" s="8"/>
      <c r="C51" s="34" t="s">
        <v>30</v>
      </c>
      <c r="D51" s="34"/>
      <c r="E51" s="34"/>
      <c r="F51" s="34"/>
      <c r="G51" s="6" t="s">
        <v>29</v>
      </c>
      <c r="H51" s="9" t="s">
        <v>83</v>
      </c>
      <c r="I51" s="17" t="s">
        <v>34</v>
      </c>
      <c r="J51" s="7">
        <v>7318700</v>
      </c>
      <c r="K51" s="7">
        <v>6671975</v>
      </c>
      <c r="L51" s="7">
        <f t="shared" ref="L49:L54" si="0">J51</f>
        <v>7318700</v>
      </c>
      <c r="M51" s="7">
        <f>2586900+15667100+3151200+4994600+350000</f>
        <v>26749800</v>
      </c>
      <c r="N51" s="7">
        <v>2586900</v>
      </c>
      <c r="O51" s="7">
        <v>2586900</v>
      </c>
    </row>
    <row r="52" spans="1:15" ht="36" customHeight="1" x14ac:dyDescent="0.25">
      <c r="A52" s="8">
        <v>33</v>
      </c>
      <c r="B52" s="8"/>
      <c r="C52" s="34" t="s">
        <v>30</v>
      </c>
      <c r="D52" s="34"/>
      <c r="E52" s="34"/>
      <c r="F52" s="34"/>
      <c r="G52" s="6" t="s">
        <v>29</v>
      </c>
      <c r="H52" s="9" t="s">
        <v>84</v>
      </c>
      <c r="I52" s="17" t="s">
        <v>35</v>
      </c>
      <c r="J52" s="7">
        <v>10560</v>
      </c>
      <c r="K52" s="7">
        <v>10560</v>
      </c>
      <c r="L52" s="7">
        <f t="shared" si="0"/>
        <v>10560</v>
      </c>
      <c r="M52" s="7">
        <v>10560</v>
      </c>
      <c r="N52" s="7">
        <v>10560</v>
      </c>
      <c r="O52" s="7">
        <v>10560</v>
      </c>
    </row>
    <row r="53" spans="1:15" ht="20.25" customHeight="1" x14ac:dyDescent="0.25">
      <c r="A53" s="8">
        <v>34</v>
      </c>
      <c r="B53" s="8"/>
      <c r="C53" s="34" t="s">
        <v>30</v>
      </c>
      <c r="D53" s="34"/>
      <c r="E53" s="34"/>
      <c r="F53" s="34"/>
      <c r="G53" s="6" t="s">
        <v>29</v>
      </c>
      <c r="H53" s="9" t="s">
        <v>85</v>
      </c>
      <c r="I53" s="17" t="s">
        <v>36</v>
      </c>
      <c r="J53" s="7">
        <v>1158400</v>
      </c>
      <c r="K53" s="7">
        <v>908800</v>
      </c>
      <c r="L53" s="7">
        <f>J53+40000</f>
        <v>1198400</v>
      </c>
      <c r="M53" s="7">
        <v>1198300</v>
      </c>
      <c r="N53" s="7">
        <v>1239700</v>
      </c>
      <c r="O53" s="7">
        <v>0</v>
      </c>
    </row>
    <row r="54" spans="1:15" ht="35.25" customHeight="1" x14ac:dyDescent="0.25">
      <c r="A54" s="8">
        <v>35</v>
      </c>
      <c r="B54" s="8"/>
      <c r="C54" s="34" t="s">
        <v>30</v>
      </c>
      <c r="D54" s="34"/>
      <c r="E54" s="34"/>
      <c r="F54" s="34"/>
      <c r="G54" s="6" t="s">
        <v>29</v>
      </c>
      <c r="H54" s="9" t="s">
        <v>99</v>
      </c>
      <c r="I54" s="17" t="s">
        <v>100</v>
      </c>
      <c r="J54" s="7">
        <v>6000000</v>
      </c>
      <c r="K54" s="7">
        <v>5352517.38</v>
      </c>
      <c r="L54" s="7">
        <v>24872000</v>
      </c>
      <c r="M54" s="7">
        <v>6000000</v>
      </c>
      <c r="N54" s="7">
        <v>6000000</v>
      </c>
      <c r="O54" s="7">
        <v>6000000</v>
      </c>
    </row>
    <row r="55" spans="1:15" s="32" customFormat="1" ht="35.25" customHeight="1" x14ac:dyDescent="0.25">
      <c r="A55" s="25">
        <v>36</v>
      </c>
      <c r="B55" s="26"/>
      <c r="C55" s="34" t="s">
        <v>30</v>
      </c>
      <c r="D55" s="34"/>
      <c r="E55" s="34"/>
      <c r="F55" s="34"/>
      <c r="G55" s="6" t="s">
        <v>29</v>
      </c>
      <c r="H55" s="28" t="s">
        <v>86</v>
      </c>
      <c r="I55" s="8" t="s">
        <v>37</v>
      </c>
      <c r="J55" s="27">
        <v>6100000</v>
      </c>
      <c r="K55" s="27">
        <v>0</v>
      </c>
      <c r="L55" s="27"/>
      <c r="M55" s="27">
        <v>6100000</v>
      </c>
      <c r="N55" s="27">
        <v>0</v>
      </c>
      <c r="O55" s="27">
        <v>0</v>
      </c>
    </row>
    <row r="56" spans="1:15" ht="21.75" customHeight="1" x14ac:dyDescent="0.25">
      <c r="A56" s="53" t="s">
        <v>87</v>
      </c>
      <c r="B56" s="54"/>
      <c r="C56" s="54"/>
      <c r="D56" s="54"/>
      <c r="E56" s="54"/>
      <c r="F56" s="54"/>
      <c r="G56" s="54"/>
      <c r="H56" s="54"/>
      <c r="I56" s="54"/>
      <c r="J56" s="29">
        <f>J16+J17+J18+J19+J20+J22+J23+J24+J25+J28+J29+J30+J31+J32+J33+J35+J36+J37+J38+J39+J40+J41+J42+J43+J44+J45+J48+J49+J50+J51+J52+J53+J54+J566+J46+J27+J26+J55</f>
        <v>261791449.38</v>
      </c>
      <c r="K56" s="29">
        <f>K16+K17+K18+K19+K20+K22+K23+K24+K25+K28+K29+K30+K31+K32+K33+K35+K36+K37+K38+K39+K40+K41+K42+K43+K44+K45+K48+K49+K50+K51+K52+K53+K54+K566+K46+K27+K26+K55</f>
        <v>205285569.96999997</v>
      </c>
      <c r="L56" s="29">
        <f>L16+L17+L18+L19+L20+L22+L23+L24+L25+L28+L29+L30+L31+L32+L33+L35+L36+L37+L38+L39+L40+L41+L42+L43+L44+L45+L48+L49+L50+L51+L52+L53+L54+L566+L46+L27+L26+L55</f>
        <v>454647822.70000005</v>
      </c>
      <c r="M56" s="29">
        <f>M16+M17+M18+M19+M20+M22+M23+M24+M25+M28+M29+M30+M31+M32+M33+M35+M36+M37+M38+M39+M40+M41+M42+M43+M44+M45+M48+M49+M50+M51+M52+M53+M54+M566+M46+M27+M26+M55</f>
        <v>299421812.19999999</v>
      </c>
      <c r="N56" s="29">
        <f>N16+N17+N18+N19+N20+N22+N23+N24+N25+N28+N29+N30+N31+N32+N33+N35+N36+N37+N38+N39+N40+N41+N42+N43+N44+N45+N48+N49+N50+N51+N52+N53+N54+N566+N46+N27+N26+N55</f>
        <v>192583962.19999999</v>
      </c>
      <c r="O56" s="29">
        <f>O16+O17+O18+O19+O20+O22+O23+O24+O25+O28+O29+O30+O31+O32+O33+O35+O36+O37+O38+O39+O40+O41+O42+O43+O44+O45+O48+O49+O50+O51+O52+O53+O54+O566+O46+O27+O26+O55</f>
        <v>156013862.19999999</v>
      </c>
    </row>
    <row r="57" spans="1:15" x14ac:dyDescent="0.25">
      <c r="A57" s="68"/>
      <c r="B57" s="69"/>
      <c r="C57" s="71">
        <v>44854</v>
      </c>
      <c r="D57" s="69"/>
      <c r="E57" s="69"/>
      <c r="F57" s="69"/>
      <c r="G57" s="69"/>
      <c r="H57" s="69"/>
      <c r="I57" s="69"/>
      <c r="J57" s="70"/>
      <c r="K57" s="70"/>
      <c r="L57" s="70"/>
      <c r="M57" s="70"/>
      <c r="N57" s="70"/>
      <c r="O57" s="70"/>
    </row>
    <row r="58" spans="1:15" x14ac:dyDescent="0.25">
      <c r="A58" s="20"/>
      <c r="B58" s="20"/>
      <c r="C58" s="33" t="s">
        <v>40</v>
      </c>
      <c r="D58" s="33"/>
      <c r="E58" s="33"/>
      <c r="F58" s="33"/>
      <c r="G58" s="33"/>
      <c r="H58" s="33"/>
      <c r="I58" s="33"/>
      <c r="J58" s="33"/>
      <c r="K58" s="33"/>
    </row>
  </sheetData>
  <mergeCells count="131">
    <mergeCell ref="I1:AE1"/>
    <mergeCell ref="I2:AE2"/>
    <mergeCell ref="A31:B31"/>
    <mergeCell ref="C31:F31"/>
    <mergeCell ref="C46:F46"/>
    <mergeCell ref="A20:B20"/>
    <mergeCell ref="C20:F20"/>
    <mergeCell ref="A35:B35"/>
    <mergeCell ref="A48:B48"/>
    <mergeCell ref="C48:F48"/>
    <mergeCell ref="A16:B16"/>
    <mergeCell ref="C16:F16"/>
    <mergeCell ref="A17:B17"/>
    <mergeCell ref="C17:F17"/>
    <mergeCell ref="A43:B43"/>
    <mergeCell ref="C43:F43"/>
    <mergeCell ref="A40:B40"/>
    <mergeCell ref="C40:F40"/>
    <mergeCell ref="C50:F50"/>
    <mergeCell ref="C51:F51"/>
    <mergeCell ref="C52:F52"/>
    <mergeCell ref="C53:F53"/>
    <mergeCell ref="C54:F54"/>
    <mergeCell ref="C55:F55"/>
    <mergeCell ref="A56:I56"/>
    <mergeCell ref="C15:F15"/>
    <mergeCell ref="A39:B39"/>
    <mergeCell ref="C39:F39"/>
    <mergeCell ref="C35:F35"/>
    <mergeCell ref="A29:B29"/>
    <mergeCell ref="C29:F29"/>
    <mergeCell ref="A42:B42"/>
    <mergeCell ref="C42:F42"/>
    <mergeCell ref="A36:B36"/>
    <mergeCell ref="C36:F36"/>
    <mergeCell ref="A30:B30"/>
    <mergeCell ref="C30:F30"/>
    <mergeCell ref="A33:B33"/>
    <mergeCell ref="C33:F33"/>
    <mergeCell ref="A41:B41"/>
    <mergeCell ref="C41:F41"/>
    <mergeCell ref="A37:B37"/>
    <mergeCell ref="C37:F37"/>
    <mergeCell ref="A32:B32"/>
    <mergeCell ref="C32:F32"/>
    <mergeCell ref="A49:B49"/>
    <mergeCell ref="C49:F49"/>
    <mergeCell ref="A44:B44"/>
    <mergeCell ref="C44:F44"/>
    <mergeCell ref="A45:B45"/>
    <mergeCell ref="C34:F34"/>
    <mergeCell ref="C47:F47"/>
    <mergeCell ref="S7:T7"/>
    <mergeCell ref="U7:V7"/>
    <mergeCell ref="W7:X7"/>
    <mergeCell ref="A8:B8"/>
    <mergeCell ref="D8:F8"/>
    <mergeCell ref="G8:H8"/>
    <mergeCell ref="A7:H7"/>
    <mergeCell ref="S8:T8"/>
    <mergeCell ref="A38:B38"/>
    <mergeCell ref="C38:F38"/>
    <mergeCell ref="A26:B26"/>
    <mergeCell ref="C26:F26"/>
    <mergeCell ref="A27:B27"/>
    <mergeCell ref="C27:F27"/>
    <mergeCell ref="C21:F21"/>
    <mergeCell ref="K9:K14"/>
    <mergeCell ref="P20:X20"/>
    <mergeCell ref="A24:B24"/>
    <mergeCell ref="C24:F24"/>
    <mergeCell ref="M8:P8"/>
    <mergeCell ref="P12:X12"/>
    <mergeCell ref="P13:X13"/>
    <mergeCell ref="P14:X14"/>
    <mergeCell ref="M9:O11"/>
    <mergeCell ref="P9:X11"/>
    <mergeCell ref="W8:X8"/>
    <mergeCell ref="Q8:R8"/>
    <mergeCell ref="U4:V5"/>
    <mergeCell ref="W4:X5"/>
    <mergeCell ref="Y4:Y5"/>
    <mergeCell ref="S6:T6"/>
    <mergeCell ref="U6:V6"/>
    <mergeCell ref="W6:X6"/>
    <mergeCell ref="A28:B28"/>
    <mergeCell ref="C28:F28"/>
    <mergeCell ref="A25:B25"/>
    <mergeCell ref="C25:F25"/>
    <mergeCell ref="Y9:Y11"/>
    <mergeCell ref="P16:X19"/>
    <mergeCell ref="Y16:Y19"/>
    <mergeCell ref="A23:B23"/>
    <mergeCell ref="C23:F23"/>
    <mergeCell ref="A22:B22"/>
    <mergeCell ref="C18:F18"/>
    <mergeCell ref="C19:F19"/>
    <mergeCell ref="A19:B19"/>
    <mergeCell ref="A18:B18"/>
    <mergeCell ref="A9:B14"/>
    <mergeCell ref="C9:F14"/>
    <mergeCell ref="A4:H5"/>
    <mergeCell ref="S4:T5"/>
    <mergeCell ref="I4:R5"/>
    <mergeCell ref="T3:U3"/>
    <mergeCell ref="V3:W3"/>
    <mergeCell ref="K3:L3"/>
    <mergeCell ref="M3:N3"/>
    <mergeCell ref="P3:Q3"/>
    <mergeCell ref="R3:S3"/>
    <mergeCell ref="B3:D3"/>
    <mergeCell ref="F3:H3"/>
    <mergeCell ref="C58:K58"/>
    <mergeCell ref="C45:F45"/>
    <mergeCell ref="A1:H1"/>
    <mergeCell ref="A2:H2"/>
    <mergeCell ref="A6:H6"/>
    <mergeCell ref="U8:V8"/>
    <mergeCell ref="G9:I11"/>
    <mergeCell ref="J9:J14"/>
    <mergeCell ref="G12:G14"/>
    <mergeCell ref="H12:H14"/>
    <mergeCell ref="I12:I14"/>
    <mergeCell ref="M12:M14"/>
    <mergeCell ref="N12:N14"/>
    <mergeCell ref="O12:O14"/>
    <mergeCell ref="C22:F22"/>
    <mergeCell ref="P21:X21"/>
    <mergeCell ref="I6:R6"/>
    <mergeCell ref="I7:R7"/>
    <mergeCell ref="L9:L14"/>
  </mergeCells>
  <pageMargins left="0.11811023622047245" right="0.11811023622047245" top="0.74803149606299213" bottom="0.15748031496062992" header="0.31496062992125984" footer="0.31496062992125984"/>
  <pageSetup paperSize="9" scale="8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Валерий Павлович</dc:creator>
  <cp:lastModifiedBy>Buhgalter1</cp:lastModifiedBy>
  <cp:lastPrinted>2022-11-14T15:12:41Z</cp:lastPrinted>
  <dcterms:created xsi:type="dcterms:W3CDTF">2019-11-25T06:55:29Z</dcterms:created>
  <dcterms:modified xsi:type="dcterms:W3CDTF">2022-11-14T15:12:44Z</dcterms:modified>
</cp:coreProperties>
</file>